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.stewart\Desktop\"/>
    </mc:Choice>
  </mc:AlternateContent>
  <xr:revisionPtr revIDLastSave="0" documentId="13_ncr:1_{1467B077-E455-4BCB-8266-E5C1281C3ED1}" xr6:coauthVersionLast="36" xr6:coauthVersionMax="36" xr10:uidLastSave="{00000000-0000-0000-0000-000000000000}"/>
  <bookViews>
    <workbookView xWindow="0" yWindow="0" windowWidth="28800" windowHeight="12225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<sst xmlns="http://schemas.openxmlformats.org/spreadsheetml/2006/main" count="2268" uniqueCount="2197">
  <si>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</si>
  <si>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</si>
  <si>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</si>
  <si>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</si>
  <si>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</si>
  <si>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</si>
  <si>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</si>
  <si>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</si>
  <si>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</si>
  <si>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</si>
  <si>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</si>
  <si>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</si>
  <si>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</si>
  <si>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</si>
  <si>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</si>
  <si>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</si>
  <si>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</si>
  <si>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</si>
  <si>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</si>
  <si>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</si>
  <si>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</si>
  <si>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</si>
  <si>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</si>
  <si>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</si>
  <si>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</si>
  <si>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</si>
  <si>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</si>
  <si>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</si>
  <si>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</si>
  <si>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</si>
  <si>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</si>
  <si>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</si>
  <si>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</si>
  <si>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</si>
  <si>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</si>
  <si>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</si>
  <si>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</si>
  <si>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</si>
  <si>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</si>
  <si>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</si>
  <si>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</si>
  <si>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</si>
  <si>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</si>
  <si>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</si>
  <si>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</si>
  <si>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</si>
  <si>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</si>
  <si>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</si>
  <si>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</si>
  <si>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</si>
  <si>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</si>
  <si>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</si>
  <si>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</si>
  <si>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</si>
  <si>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</si>
  <si>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</si>
  <si>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</si>
  <si>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</si>
  <si>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</si>
  <si>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</si>
  <si>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</si>
  <si>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</si>
  <si>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</si>
  <si>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</si>
  <si>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</si>
  <si>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</si>
  <si>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</si>
  <si>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</si>
  <si>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</si>
  <si>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</si>
  <si>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</si>
  <si>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</si>
  <si>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</si>
  <si>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</si>
  <si>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</si>
  <si>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</si>
  <si>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</si>
  <si>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</si>
  <si>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</si>
  <si>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</si>
  <si>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</si>
  <si>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</si>
  <si>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</si>
  <si>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</si>
  <si>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</si>
  <si>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</si>
  <si>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</si>
  <si>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</si>
  <si>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</si>
  <si>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</si>
  <si>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</si>
  <si>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</si>
  <si>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</si>
  <si>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</si>
  <si>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</si>
  <si>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</si>
  <si>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</si>
  <si>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</si>
  <si>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</si>
  <si>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</si>
  <si>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</si>
  <si>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</si>
  <si>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</si>
  <si>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</si>
  <si>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</si>
  <si>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</si>
  <si>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</si>
  <si>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</si>
  <si>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</si>
  <si>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</si>
  <si>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</si>
  <si>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</si>
  <si>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</si>
  <si>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</si>
  <si>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</si>
  <si>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</si>
  <si>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</si>
  <si>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</si>
  <si>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</si>
  <si>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</si>
  <si>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</si>
  <si>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</si>
  <si>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</si>
  <si>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</si>
  <si>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</si>
  <si>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</si>
  <si>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</si>
  <si>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</si>
  <si>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</si>
  <si>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</si>
  <si>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</si>
  <si>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</si>
  <si>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</si>
  <si>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</si>
  <si>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</si>
  <si>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</si>
  <si>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</si>
  <si>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</si>
  <si>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</si>
  <si>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</si>
  <si>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</si>
  <si>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</si>
  <si>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</si>
  <si>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</si>
  <si>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</si>
  <si>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</si>
  <si>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</si>
  <si>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</si>
  <si>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</si>
  <si>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</si>
  <si>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</si>
  <si>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</si>
  <si>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</si>
  <si>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</si>
  <si>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</si>
  <si>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</si>
  <si>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</si>
  <si>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</si>
  <si>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</si>
  <si>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</si>
  <si>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</si>
  <si>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</si>
  <si>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</si>
  <si>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</si>
  <si>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</si>
  <si>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</si>
  <si>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</si>
  <si>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</si>
  <si>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</si>
  <si>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</si>
  <si>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</si>
  <si>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</si>
  <si>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</si>
  <si>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</si>
  <si>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</si>
  <si>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</si>
  <si>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</si>
  <si>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</si>
  <si>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</si>
  <si>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</si>
  <si>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</si>
  <si>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</si>
  <si>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</si>
  <si>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</si>
  <si>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</si>
  <si>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</si>
  <si>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</si>
  <si>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</si>
  <si>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</si>
  <si>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</si>
  <si>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</si>
  <si>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</si>
  <si>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</si>
  <si>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</si>
  <si>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</si>
  <si>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</si>
  <si>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</si>
  <si>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</si>
  <si>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</si>
  <si>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</si>
  <si>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</si>
  <si>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</si>
  <si>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</si>
  <si>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</si>
  <si>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</si>
  <si>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</si>
  <si>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</si>
  <si>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</si>
  <si>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</si>
  <si>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</si>
  <si>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</si>
  <si>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</si>
  <si>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</si>
  <si>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</si>
  <si>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</si>
  <si>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</si>
  <si>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</si>
  <si>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</si>
  <si>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</si>
  <si>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</si>
  <si>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</si>
  <si>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</si>
  <si>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</si>
  <si>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</si>
  <si>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</si>
  <si>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</si>
  <si>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</si>
  <si>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</si>
  <si>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</si>
  <si>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</si>
  <si>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</si>
  <si>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</si>
  <si>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</si>
  <si>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</si>
  <si>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</si>
  <si>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</si>
  <si>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</si>
  <si>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</si>
  <si>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</si>
  <si>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</si>
  <si>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</si>
  <si>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</si>
  <si>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</si>
  <si>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</si>
  <si>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</si>
  <si>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</si>
  <si>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</si>
  <si>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</si>
  <si>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</si>
  <si>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</si>
  <si>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</si>
  <si>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</si>
  <si>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</si>
  <si>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</si>
  <si>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</si>
  <si>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</si>
  <si>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</si>
  <si>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</si>
  <si>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</si>
  <si>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</si>
  <si>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</si>
  <si>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</si>
  <si>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</si>
  <si>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</si>
  <si>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</si>
  <si>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</si>
  <si>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</si>
  <si>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</si>
  <si>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</si>
  <si>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</si>
  <si>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</si>
  <si>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</si>
  <si>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</si>
  <si>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</si>
  <si>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</si>
  <si>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</si>
  <si>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</si>
  <si>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</si>
  <si>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</si>
  <si>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</si>
  <si>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</si>
  <si>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</si>
  <si>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</si>
  <si>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</si>
  <si>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</si>
  <si>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</si>
  <si>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</si>
  <si>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</si>
  <si>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</si>
  <si>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</si>
  <si>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</si>
  <si>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</si>
  <si>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</si>
  <si>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</si>
  <si>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</si>
  <si>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</si>
  <si>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</si>
  <si>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</si>
  <si>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</si>
  <si>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</si>
  <si>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</si>
  <si>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</si>
  <si>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</si>
  <si>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</si>
  <si>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</si>
  <si>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</si>
  <si>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</si>
  <si>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</si>
  <si>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</si>
  <si>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</si>
  <si>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</si>
  <si>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</si>
  <si>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</si>
  <si>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</si>
  <si>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</si>
  <si>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</si>
  <si>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</si>
  <si>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</si>
  <si>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</si>
  <si>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</si>
  <si>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</si>
  <si>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</si>
  <si>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</si>
  <si>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</si>
  <si>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</si>
  <si>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</si>
  <si>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</si>
  <si>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</si>
  <si>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</si>
  <si>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</si>
  <si>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</si>
  <si>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</si>
  <si>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</si>
  <si>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</si>
  <si>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</si>
  <si>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</si>
  <si>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</si>
  <si>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</si>
  <si>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</si>
  <si>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</si>
  <si>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</si>
  <si>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</si>
  <si>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</si>
  <si>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</si>
  <si>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</si>
  <si>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</si>
  <si>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</si>
  <si>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</si>
  <si>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</si>
  <si>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</si>
  <si>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</si>
  <si>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</si>
  <si>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</si>
  <si>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</si>
  <si>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</si>
  <si>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</si>
  <si>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</si>
  <si>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</si>
  <si>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</si>
  <si>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</si>
  <si>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</si>
  <si>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</si>
  <si>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</si>
  <si>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</si>
  <si>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</si>
  <si>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</si>
  <si>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</si>
  <si>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</si>
  <si>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</si>
  <si>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</si>
  <si>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</si>
  <si>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</si>
  <si>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</si>
  <si>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</si>
  <si>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</si>
  <si>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</si>
  <si>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</si>
  <si>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</si>
  <si>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</si>
  <si>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</si>
  <si>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</si>
  <si>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</si>
  <si>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</si>
  <si>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</si>
  <si>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</si>
  <si>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</si>
  <si>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</si>
  <si>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</si>
  <si>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</si>
  <si>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</si>
  <si>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</si>
  <si>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</si>
  <si>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</si>
  <si>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</si>
  <si>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</si>
  <si>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</si>
  <si>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</si>
  <si>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</si>
  <si>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</si>
  <si>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</si>
  <si>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</si>
  <si>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</si>
  <si>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</si>
  <si>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</si>
  <si>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</si>
  <si>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</si>
  <si>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</si>
  <si>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</si>
  <si>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</si>
  <si>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</si>
  <si>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</si>
  <si>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</si>
  <si>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</si>
  <si>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</si>
  <si>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</si>
  <si>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</si>
  <si>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</si>
  <si>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</si>
  <si>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</si>
  <si>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</si>
  <si>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</si>
  <si>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</si>
  <si>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</si>
  <si>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</si>
  <si>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</si>
  <si>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</si>
  <si>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</si>
  <si>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</si>
  <si>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</si>
  <si>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</si>
  <si>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</si>
  <si>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</si>
  <si>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</si>
  <si>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</si>
  <si>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</si>
  <si>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</si>
  <si>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</si>
  <si>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</si>
  <si>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</si>
  <si>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</si>
  <si>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</si>
  <si>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</si>
  <si>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</si>
  <si>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</si>
  <si>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</si>
  <si>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</si>
  <si>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</si>
  <si>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</si>
  <si>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</si>
  <si>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</si>
  <si>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</si>
  <si>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</si>
  <si>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</si>
  <si>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</si>
  <si>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</si>
  <si>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</si>
  <si>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</si>
  <si>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</si>
  <si>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</si>
  <si>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</si>
  <si>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</si>
  <si>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</si>
  <si>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</si>
  <si>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</si>
  <si>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</si>
  <si>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</si>
  <si>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</si>
  <si>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</si>
  <si>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</si>
  <si>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</si>
  <si>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</si>
  <si>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</si>
  <si>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</si>
  <si>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</si>
  <si>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</si>
  <si>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</si>
  <si>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</si>
  <si>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</si>
  <si>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</si>
  <si>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</si>
  <si>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</si>
  <si>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</si>
  <si>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</si>
  <si>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</si>
  <si>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</si>
  <si>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</si>
  <si>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</si>
  <si>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</si>
  <si>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</si>
  <si>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</si>
  <si>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</si>
  <si>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</si>
  <si>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</si>
  <si>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</si>
  <si>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</si>
  <si>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</si>
  <si>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</si>
  <si>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</si>
  <si>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</si>
  <si>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</si>
  <si>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</si>
  <si>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</si>
  <si>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</si>
  <si>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</si>
  <si>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</si>
  <si>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</si>
  <si>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</si>
  <si>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</si>
  <si>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</si>
  <si>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</si>
  <si>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</si>
  <si>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</si>
  <si>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</si>
  <si>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</si>
  <si>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</si>
  <si>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</si>
  <si>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</si>
  <si>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</si>
  <si>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</si>
  <si>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</si>
  <si>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</si>
  <si>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</si>
  <si>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</si>
  <si>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</si>
  <si>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</si>
  <si>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</si>
  <si>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</si>
  <si>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</si>
  <si>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</si>
  <si>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</si>
  <si>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</si>
  <si>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</si>
  <si>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</si>
  <si>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</si>
  <si>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</si>
  <si>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</si>
  <si>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</si>
  <si>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</si>
  <si>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</si>
  <si>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</si>
  <si>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</si>
  <si>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</si>
  <si>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</si>
  <si>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</si>
  <si>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</si>
  <si>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</si>
  <si>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</si>
  <si>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</si>
  <si>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</si>
  <si>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</si>
  <si>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</si>
  <si>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</si>
  <si>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</si>
  <si>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</si>
  <si>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</si>
  <si>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</si>
  <si>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</si>
  <si>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</si>
  <si>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</si>
  <si>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</si>
  <si>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</si>
  <si>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</si>
  <si>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</si>
  <si>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</si>
  <si>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</si>
  <si>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</si>
  <si>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</si>
  <si>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</si>
  <si>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</si>
  <si>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</si>
  <si>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</si>
  <si>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</si>
  <si>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</si>
  <si>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</si>
  <si>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</si>
  <si>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</si>
  <si>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</si>
  <si>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</si>
  <si>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</si>
  <si>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</si>
  <si>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</si>
  <si>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</si>
  <si>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</si>
  <si>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</si>
  <si>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</si>
  <si>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</si>
  <si>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</si>
  <si>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</si>
  <si>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</si>
  <si>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</si>
  <si>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</si>
  <si>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</si>
  <si>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</si>
  <si>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</si>
  <si>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</si>
  <si>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</si>
  <si>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</si>
  <si>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</si>
  <si>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</si>
  <si>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</si>
  <si>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</si>
  <si>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</si>
  <si>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</si>
  <si>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</si>
  <si>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</si>
  <si>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</si>
  <si>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</si>
  <si>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</si>
  <si>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</si>
  <si>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</si>
  <si>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</si>
  <si>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</si>
  <si>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</si>
  <si>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</si>
  <si>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</si>
  <si>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</si>
  <si>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</si>
  <si>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</si>
  <si>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</si>
  <si>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</si>
  <si>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</si>
  <si>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</si>
  <si>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</si>
  <si>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</si>
  <si>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</si>
  <si>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</si>
  <si>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</si>
  <si>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</si>
  <si>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</si>
  <si>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</si>
  <si>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</si>
  <si>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</si>
  <si>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</si>
  <si>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</si>
  <si>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</si>
  <si>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</si>
  <si>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</si>
  <si>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</si>
  <si>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</si>
  <si>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</si>
  <si>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</si>
  <si>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</si>
  <si>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</si>
  <si>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</si>
  <si>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</si>
  <si>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</si>
  <si>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</si>
  <si>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</si>
  <si>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</si>
  <si>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</si>
  <si>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</si>
  <si>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</si>
  <si>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</si>
  <si>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</si>
  <si>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</si>
  <si>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</si>
  <si>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</si>
  <si>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</si>
  <si>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</si>
  <si>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</si>
  <si>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</si>
  <si>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</si>
  <si>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</si>
  <si>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</si>
  <si>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</si>
  <si>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</si>
  <si>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</si>
  <si>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</si>
  <si>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</si>
  <si>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</si>
  <si>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</si>
  <si>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</si>
  <si>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</si>
  <si>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</si>
  <si>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</si>
  <si>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</si>
  <si>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</si>
  <si>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</si>
  <si>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</si>
  <si>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</si>
  <si>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</si>
  <si>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</si>
  <si>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</si>
  <si>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</si>
  <si>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</si>
  <si>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</si>
  <si>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</si>
  <si>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</si>
  <si>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</si>
  <si>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</si>
  <si>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</si>
  <si>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</si>
  <si>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</si>
  <si>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</si>
  <si>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</si>
  <si>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</si>
  <si>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</si>
  <si>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</si>
  <si>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</si>
  <si>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</si>
  <si>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</si>
  <si>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</si>
  <si>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</si>
  <si>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</si>
  <si>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</si>
  <si>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</si>
  <si>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</si>
  <si>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</si>
  <si>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</si>
  <si>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</si>
  <si>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</si>
  <si>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</si>
  <si>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</si>
  <si>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</si>
  <si>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</si>
  <si>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</si>
  <si>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</si>
  <si>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</si>
  <si>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</si>
  <si>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</si>
  <si>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</si>
  <si>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</si>
  <si>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</si>
  <si>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</si>
  <si>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</si>
  <si>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</si>
  <si>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</si>
  <si>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</si>
  <si>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</si>
  <si>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</si>
  <si>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</si>
  <si>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</si>
  <si>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</si>
  <si>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</si>
  <si>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</si>
  <si>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</si>
  <si>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</si>
  <si>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</si>
  <si>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</si>
  <si>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</si>
  <si>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</si>
  <si>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</si>
  <si>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</si>
  <si>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</si>
  <si>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</si>
  <si>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</si>
  <si>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</si>
  <si>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</si>
  <si>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</si>
  <si>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</si>
  <si>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</si>
  <si>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</si>
  <si>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</si>
  <si>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</si>
  <si>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</si>
  <si>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</si>
  <si>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</si>
  <si>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</si>
  <si>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</si>
  <si>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</si>
  <si>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</si>
  <si>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</si>
  <si>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</si>
  <si>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</si>
  <si>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</si>
  <si>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</si>
  <si>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</si>
  <si>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</si>
  <si>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</si>
  <si>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</si>
  <si>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</si>
  <si>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</si>
  <si>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</si>
  <si>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</si>
  <si>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</si>
  <si>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</si>
  <si>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</si>
  <si>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</si>
  <si>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</si>
  <si>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</si>
  <si>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</si>
  <si>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</si>
  <si>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</si>
  <si>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</si>
  <si>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</si>
  <si>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</si>
  <si>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</si>
  <si>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</si>
  <si>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</si>
  <si>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</si>
  <si>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</si>
  <si>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</si>
  <si>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</si>
  <si>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</si>
  <si>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</si>
  <si>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</si>
  <si>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</si>
  <si>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</si>
  <si>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</si>
  <si>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</si>
  <si>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</si>
  <si>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</si>
  <si>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</si>
  <si>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</si>
  <si>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</si>
  <si>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</si>
  <si>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</si>
  <si>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</si>
  <si>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</si>
  <si>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</si>
  <si>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</si>
  <si>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</si>
  <si>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</si>
  <si>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</si>
  <si>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</si>
  <si>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</si>
  <si>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</si>
  <si>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</si>
  <si>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</si>
  <si>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</si>
  <si>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</si>
  <si>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</si>
  <si>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</si>
  <si>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</si>
  <si>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</si>
  <si>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</si>
  <si>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</si>
  <si>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</si>
  <si>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</si>
  <si>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</si>
  <si>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</si>
  <si>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</si>
  <si>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</si>
  <si>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</si>
  <si>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</si>
  <si>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</si>
  <si>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</si>
  <si>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</si>
  <si>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</si>
  <si>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</si>
  <si>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</si>
  <si>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</si>
  <si>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</si>
  <si>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</si>
  <si>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</si>
  <si>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</si>
  <si>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</si>
  <si>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</si>
  <si>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</si>
  <si>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</si>
  <si>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</si>
  <si>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</si>
  <si>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</si>
  <si>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</si>
  <si>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</si>
  <si>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</si>
  <si>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</si>
  <si>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</si>
  <si>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</si>
  <si>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</si>
  <si>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</si>
  <si>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</si>
  <si>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</si>
  <si>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</si>
  <si>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</si>
  <si>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</si>
  <si>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</si>
  <si>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</si>
  <si>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</si>
  <si>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</si>
  <si>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</si>
  <si>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</si>
  <si>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</si>
  <si>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</si>
  <si>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</si>
  <si>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</si>
  <si>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</si>
  <si>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</si>
  <si>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</si>
  <si>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</si>
  <si>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</si>
  <si>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</si>
  <si>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</si>
  <si>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</si>
  <si>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</si>
  <si>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</si>
  <si>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</si>
  <si>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</si>
  <si>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</si>
  <si>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</si>
  <si>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</si>
  <si>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</si>
  <si>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</si>
  <si>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</si>
  <si>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</si>
  <si>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</si>
  <si>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</si>
  <si>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</si>
  <si>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</si>
  <si>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</si>
  <si>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</si>
  <si>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</si>
  <si>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</si>
  <si>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</si>
  <si>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</si>
  <si>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</si>
  <si>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</si>
  <si>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</si>
  <si>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</si>
  <si>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</si>
  <si>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</si>
  <si>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</si>
  <si>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</si>
  <si>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</si>
  <si>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</si>
  <si>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</si>
  <si>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</si>
  <si>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</si>
  <si>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</si>
  <si>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</si>
  <si>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</si>
  <si>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</si>
  <si>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</si>
  <si>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</si>
  <si>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</si>
  <si>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</si>
  <si>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</si>
  <si>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</si>
  <si>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</si>
  <si>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</si>
  <si>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</si>
  <si>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</si>
  <si>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</si>
  <si>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</si>
  <si>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</si>
  <si>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</si>
  <si>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</si>
  <si>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</si>
  <si>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</si>
  <si>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</si>
  <si>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</si>
  <si>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</si>
  <si>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</si>
  <si>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</si>
  <si>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</si>
  <si>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</si>
  <si>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</si>
  <si>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</si>
  <si>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</si>
  <si>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</si>
  <si>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</si>
  <si>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</si>
  <si>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</si>
  <si>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</si>
  <si>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</si>
  <si>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</si>
  <si>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</si>
  <si>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</si>
  <si>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</si>
  <si>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</si>
  <si>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</si>
  <si>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</si>
  <si>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</si>
  <si>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</si>
  <si>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</si>
  <si>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</si>
  <si>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</si>
  <si>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</si>
  <si>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</si>
  <si>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</si>
  <si>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</si>
  <si>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</si>
  <si>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</si>
  <si>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</si>
  <si>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</si>
  <si>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</si>
  <si>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</si>
  <si>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</si>
  <si>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</si>
  <si>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</si>
  <si>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</si>
  <si>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</si>
  <si>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</si>
  <si>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</si>
  <si>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</si>
  <si>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</si>
  <si>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</si>
  <si>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</si>
  <si>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</si>
  <si>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</si>
  <si>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</si>
  <si>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</si>
  <si>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</si>
  <si>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</si>
  <si>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</si>
  <si>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</si>
  <si>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</si>
  <si>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</si>
  <si>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</si>
  <si>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</si>
  <si>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</si>
  <si>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</si>
  <si>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</si>
  <si>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</si>
  <si>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</si>
  <si>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</si>
  <si>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</si>
  <si>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</si>
  <si>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</si>
  <si>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</si>
  <si>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</si>
  <si>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</si>
  <si>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</si>
  <si>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</si>
  <si>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</si>
  <si>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</si>
  <si>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</si>
  <si>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</si>
  <si>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</si>
  <si>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</si>
  <si>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</si>
  <si>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</si>
  <si>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</si>
  <si>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</si>
  <si>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</si>
  <si>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</si>
  <si>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</si>
  <si>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</si>
  <si>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</si>
  <si>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</si>
  <si>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</si>
  <si>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</si>
  <si>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</si>
  <si>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</si>
  <si>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</si>
  <si>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</si>
  <si>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</si>
  <si>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</si>
  <si>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</si>
  <si>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</si>
  <si>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</si>
  <si>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</si>
  <si>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</si>
  <si>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</si>
  <si>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</si>
  <si>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</si>
  <si>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</si>
  <si>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</si>
  <si>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</si>
  <si>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</si>
  <si>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</si>
  <si>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</si>
  <si>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</si>
  <si>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</si>
  <si>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</si>
  <si>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</si>
  <si>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</si>
  <si>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</si>
  <si>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</si>
  <si>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</si>
  <si>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</si>
  <si>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</si>
  <si>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</si>
  <si>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</si>
  <si>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</si>
  <si>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</si>
  <si>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</si>
  <si>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</si>
  <si>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</si>
  <si>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</si>
  <si>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</si>
  <si>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</si>
  <si>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</si>
  <si>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</si>
  <si>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</si>
  <si>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</si>
  <si>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</si>
  <si>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</si>
  <si>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</si>
  <si>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</si>
  <si>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</si>
  <si>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</si>
  <si>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</si>
  <si>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</si>
  <si>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</si>
  <si>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</si>
  <si>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</si>
  <si>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</si>
  <si>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</si>
  <si>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</si>
  <si>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</si>
  <si>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</si>
  <si>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</si>
  <si>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</si>
  <si>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</si>
  <si>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</si>
  <si>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</si>
  <si>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</si>
  <si>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</si>
  <si>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</si>
  <si>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</si>
  <si>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</si>
  <si>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</si>
  <si>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</si>
  <si>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</si>
  <si>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</si>
  <si>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</si>
  <si>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</si>
  <si>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</si>
  <si>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</si>
  <si>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</si>
  <si>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</si>
  <si>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</si>
  <si>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</si>
  <si>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</si>
  <si>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</si>
  <si>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</si>
  <si>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</si>
  <si>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</si>
  <si>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</si>
  <si>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</si>
  <si>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</si>
  <si>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</si>
  <si>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</si>
  <si>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</si>
  <si>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</si>
  <si>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</si>
  <si>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</si>
  <si>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</si>
  <si>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</si>
  <si>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</si>
  <si>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</si>
  <si>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</si>
  <si>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</si>
  <si>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</si>
  <si>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</si>
  <si>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</si>
  <si>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</si>
  <si>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</si>
  <si>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</si>
  <si>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</si>
  <si>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</si>
  <si>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</si>
  <si>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</si>
  <si>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</si>
  <si>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</si>
  <si>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</si>
  <si>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</si>
  <si>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</si>
  <si>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</si>
  <si>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</si>
  <si>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</si>
  <si>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</si>
  <si>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</si>
  <si>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</si>
  <si>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</si>
  <si>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</si>
  <si>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</si>
  <si>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</si>
  <si>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</si>
  <si>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</si>
  <si>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</si>
  <si>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</si>
  <si>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</si>
  <si>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</si>
  <si>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</si>
  <si>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</si>
  <si>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</si>
  <si>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</si>
  <si>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</si>
  <si>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</si>
  <si>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</si>
  <si>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</si>
  <si>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</si>
  <si>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</si>
  <si>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</si>
  <si>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</si>
  <si>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</si>
  <si>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</si>
  <si>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</si>
  <si>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</si>
  <si>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</si>
  <si>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</si>
  <si>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</si>
  <si>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</si>
  <si>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</si>
  <si>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</si>
  <si>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</si>
  <si>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</si>
  <si>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</si>
  <si>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</si>
  <si>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</si>
  <si>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</si>
  <si>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</si>
  <si>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</si>
  <si>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</si>
  <si>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</si>
  <si>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</si>
  <si>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</si>
  <si>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</si>
  <si>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</si>
  <si>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</si>
  <si>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</si>
  <si>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</si>
  <si>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</si>
  <si>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</si>
  <si>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</si>
  <si>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</si>
  <si>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</si>
  <si>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</si>
  <si>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</si>
  <si>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</si>
  <si>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</si>
  <si>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</si>
  <si>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</si>
  <si>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</si>
  <si>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</si>
  <si>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</si>
  <si>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</si>
  <si>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</si>
  <si>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</si>
  <si>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</si>
  <si>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</si>
  <si>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</si>
  <si>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</si>
  <si>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</si>
  <si>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</si>
  <si>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</si>
  <si>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</si>
  <si>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</si>
  <si>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</si>
  <si>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</si>
  <si>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</si>
  <si>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</si>
  <si>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</si>
  <si>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</si>
  <si>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</si>
  <si>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</si>
  <si>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</si>
  <si>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</si>
  <si>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</si>
  <si>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</si>
  <si>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</si>
  <si>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</si>
  <si>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</si>
  <si>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</si>
  <si>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</si>
  <si>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</si>
  <si>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</si>
  <si>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</si>
  <si>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</si>
  <si>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</si>
  <si>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</si>
  <si>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</si>
  <si>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</si>
  <si>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</si>
  <si>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</si>
  <si>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</si>
  <si>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</si>
  <si>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</si>
  <si>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</si>
  <si>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</si>
  <si>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</si>
  <si>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</si>
  <si>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</si>
  <si>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</si>
  <si>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</si>
  <si>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</si>
  <si>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</si>
  <si>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</si>
  <si>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</si>
  <si>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</si>
  <si>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</si>
  <si>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</si>
  <si>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</si>
  <si>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</si>
  <si>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</si>
  <si>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</si>
  <si>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</si>
  <si>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</si>
  <si>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</si>
  <si>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</si>
  <si>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</si>
  <si>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</si>
  <si>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</si>
  <si>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</si>
  <si>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</si>
  <si>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</si>
  <si>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</si>
  <si>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</si>
  <si>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</si>
  <si>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</si>
  <si>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</si>
  <si>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</si>
  <si>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</si>
  <si>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</si>
  <si>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</si>
  <si>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</si>
  <si>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</si>
  <si>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</si>
  <si>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</si>
  <si>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</si>
  <si>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</si>
  <si>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</si>
  <si>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</si>
  <si>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</si>
  <si>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</si>
  <si>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</si>
  <si>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</si>
  <si>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</si>
  <si>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</si>
  <si>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</si>
  <si>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</si>
  <si>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</si>
  <si>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</si>
  <si>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</si>
  <si>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</si>
  <si>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</si>
  <si>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</si>
  <si>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</si>
  <si>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</si>
  <si>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</si>
  <si>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</si>
  <si>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</si>
  <si>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</si>
  <si>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</si>
  <si>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</si>
  <si>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</si>
  <si>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</si>
  <si>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</si>
  <si>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</si>
  <si>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</si>
  <si>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</si>
  <si>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</si>
  <si>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</si>
  <si>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</si>
  <si>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</si>
  <si>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</si>
  <si>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</si>
  <si>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</si>
  <si>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</si>
  <si>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</si>
  <si>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</si>
  <si>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</si>
  <si>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</si>
  <si>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</si>
  <si>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</si>
  <si>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</si>
  <si>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</si>
  <si>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</si>
  <si>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</si>
  <si>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</si>
  <si>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</si>
  <si>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</si>
  <si>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</si>
  <si>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</si>
  <si>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</si>
  <si>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</si>
  <si>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</si>
  <si>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</si>
  <si>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</si>
  <si>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</si>
  <si>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</si>
  <si>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</si>
  <si>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</si>
  <si>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</si>
  <si>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</si>
  <si>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</si>
  <si>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</si>
  <si>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</si>
  <si>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</si>
  <si>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</si>
  <si>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</si>
  <si>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</si>
  <si>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</si>
  <si>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</si>
  <si>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</si>
  <si>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</si>
  <si>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</si>
  <si>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</si>
  <si>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</si>
  <si>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</si>
  <si>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</si>
  <si>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</si>
  <si>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</si>
  <si>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</si>
  <si>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</si>
  <si>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</si>
  <si>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</si>
  <si>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</si>
  <si>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</si>
  <si>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</si>
  <si>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</si>
  <si>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</si>
  <si>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</si>
  <si>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</si>
  <si>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</si>
  <si>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</si>
  <si>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</si>
  <si>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</si>
  <si>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</si>
  <si>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</si>
  <si>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</si>
  <si>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</si>
  <si>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</si>
  <si>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</si>
  <si>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</si>
  <si>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</si>
  <si>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</si>
  <si>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</si>
  <si>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</si>
  <si>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</si>
  <si>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</si>
  <si>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</si>
  <si>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</si>
  <si>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</si>
  <si>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</si>
  <si>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</si>
  <si>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</si>
  <si>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</si>
  <si>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</si>
  <si>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</si>
  <si>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</si>
  <si>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</si>
  <si>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</si>
  <si>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</si>
  <si>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</si>
  <si>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</si>
  <si>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</si>
  <si>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</si>
  <si>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</si>
  <si>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</si>
  <si>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</si>
  <si>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</si>
  <si>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</si>
  <si>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</si>
  <si>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</si>
  <si>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</si>
  <si>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</si>
  <si>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</si>
  <si>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</si>
  <si>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</si>
  <si>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</si>
  <si>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</si>
  <si>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</si>
  <si>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</si>
  <si>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</si>
  <si>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</si>
  <si>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</si>
  <si>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</si>
  <si>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</si>
  <si>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</si>
  <si>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</si>
  <si>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</si>
  <si>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</si>
  <si>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</si>
  <si>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</si>
  <si>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</si>
  <si>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</si>
  <si>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</si>
  <si>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</si>
  <si>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</si>
  <si>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</si>
  <si>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</si>
  <si>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</si>
  <si>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</si>
  <si>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</si>
  <si>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</si>
  <si>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</si>
  <si>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</si>
  <si>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</si>
  <si>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</si>
  <si>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</si>
  <si>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</si>
  <si>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</si>
  <si>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</si>
  <si>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</si>
  <si>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</si>
  <si>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</si>
  <si>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</si>
  <si>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</si>
  <si>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</si>
  <si>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</si>
  <si>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</si>
  <si>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</si>
  <si>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</si>
  <si>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</si>
  <si>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</si>
  <si>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</si>
  <si>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</si>
  <si>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</si>
  <si>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</si>
  <si>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</si>
  <si>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</si>
  <si>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</si>
  <si>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</si>
  <si>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</si>
  <si>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</si>
  <si>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</si>
  <si>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</si>
  <si>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</si>
  <si>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</si>
  <si>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</si>
  <si>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</si>
  <si>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</si>
  <si>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</si>
  <si>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</si>
  <si>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</si>
  <si>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</si>
  <si>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</si>
  <si>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</si>
  <si>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</si>
  <si>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</si>
  <si>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</si>
  <si>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</si>
  <si>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</si>
  <si>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</si>
  <si>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</si>
  <si>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</si>
  <si>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</si>
  <si>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</si>
  <si>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</si>
  <si>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</si>
  <si>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</si>
  <si>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</si>
  <si>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</si>
  <si>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</si>
  <si>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</si>
  <si>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</si>
  <si>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</si>
  <si>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</si>
  <si>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</si>
  <si>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</si>
  <si>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</si>
  <si>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</si>
  <si>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</si>
  <si>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</si>
  <si>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</si>
  <si>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</si>
  <si>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</si>
  <si>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</si>
  <si>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</si>
  <si>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</si>
  <si>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</si>
  <si>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</si>
  <si>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</si>
  <si>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</si>
  <si>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</si>
  <si>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</si>
  <si>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</si>
  <si>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</si>
  <si>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</si>
  <si>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</si>
  <si>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</si>
  <si>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</si>
  <si>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</si>
  <si>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</si>
  <si>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</si>
  <si>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</si>
  <si>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</si>
  <si>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</si>
  <si>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</si>
  <si>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</si>
  <si>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</si>
  <si>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</si>
  <si>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</si>
  <si>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</si>
  <si>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</si>
  <si>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</si>
  <si>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</si>
  <si>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</si>
  <si>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</si>
  <si>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</si>
  <si>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</si>
  <si>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</si>
  <si>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</si>
  <si>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</si>
  <si>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</si>
  <si>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</si>
  <si>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</si>
  <si>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</si>
  <si>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</si>
  <si>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</si>
  <si>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</si>
  <si>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</si>
  <si>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</si>
  <si>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</si>
  <si>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</si>
  <si>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</si>
  <si>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</si>
  <si>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</si>
  <si>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</si>
  <si>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</si>
  <si>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</si>
  <si>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</si>
  <si>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</si>
  <si>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</si>
  <si>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</si>
  <si>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</si>
  <si>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</si>
  <si>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</si>
  <si>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</si>
  <si>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</si>
  <si>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</si>
  <si>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</si>
  <si>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</si>
  <si>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</si>
  <si>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</si>
  <si>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</si>
  <si>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</si>
  <si>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</si>
  <si>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</si>
  <si>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</si>
  <si>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</si>
  <si>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</si>
  <si>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</si>
  <si>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</si>
  <si>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</si>
  <si>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</si>
  <si>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</si>
  <si>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</si>
  <si>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</si>
  <si>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</si>
  <si>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</si>
  <si>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</si>
  <si>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</si>
  <si>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</si>
  <si>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</si>
  <si>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</si>
  <si>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</si>
  <si>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</si>
  <si>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</si>
  <si>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</si>
  <si>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</si>
  <si>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</si>
  <si>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</si>
  <si>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</si>
  <si>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</si>
  <si>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</si>
  <si>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</si>
  <si>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</si>
  <si>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</si>
  <si>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</si>
  <si>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</si>
  <si>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</si>
  <si>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</si>
  <si>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</si>
  <si>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</si>
  <si>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</si>
  <si>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</si>
  <si>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</si>
  <si>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</si>
  <si>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</si>
  <si>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</si>
  <si>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</si>
  <si>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</si>
  <si>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</si>
  <si>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</si>
  <si>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</si>
  <si>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</si>
  <si>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</si>
  <si>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</si>
  <si>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</si>
  <si>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</si>
  <si>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</si>
  <si>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</si>
  <si>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</si>
  <si>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</si>
  <si>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</si>
  <si>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</si>
  <si>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</si>
  <si>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</si>
  <si>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</si>
  <si>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</si>
  <si>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</si>
  <si>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</si>
  <si>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</si>
  <si>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</si>
  <si>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</si>
  <si>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</si>
  <si>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</si>
  <si>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</si>
  <si>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</si>
  <si>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</si>
  <si>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</si>
  <si>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</si>
  <si>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</si>
  <si>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</si>
  <si>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</si>
  <si>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</si>
  <si>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</si>
  <si>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</si>
  <si>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</si>
  <si>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</si>
  <si>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</si>
  <si>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</si>
  <si>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</si>
  <si>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</si>
  <si>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</si>
  <si>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</si>
  <si>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</si>
  <si>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</si>
  <si>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</si>
  <si>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</si>
  <si>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</si>
  <si>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</si>
  <si>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</si>
  <si>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</si>
  <si>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</si>
  <si>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</si>
  <si>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</si>
  <si>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</si>
  <si>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</si>
  <si>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</si>
  <si>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</si>
  <si>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</si>
  <si>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</si>
  <si>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</si>
  <si>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</si>
  <si>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</si>
  <si>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</si>
  <si>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</si>
  <si>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</si>
  <si>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</si>
  <si>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</si>
  <si>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</si>
  <si>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</si>
  <si>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</si>
  <si>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</si>
  <si>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</si>
  <si>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</si>
  <si>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</si>
  <si>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</si>
  <si>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</si>
  <si>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</si>
  <si>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</si>
  <si>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</si>
  <si>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</si>
  <si>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</si>
  <si>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</si>
  <si>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</si>
  <si>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</si>
  <si>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</si>
  <si>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</si>
  <si>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</si>
  <si>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</si>
  <si>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</si>
  <si>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</si>
  <si>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</si>
  <si>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</si>
  <si>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</si>
  <si>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</si>
  <si>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</si>
  <si>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</si>
  <si>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</si>
  <si>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</si>
  <si>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</si>
  <si>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</si>
  <si>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</si>
  <si>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</si>
  <si>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</si>
  <si>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</si>
  <si>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</si>
  <si>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</si>
  <si>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</si>
  <si>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</si>
  <si>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</si>
  <si>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</si>
  <si>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</si>
  <si>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</si>
  <si>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</si>
  <si>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</si>
  <si>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</si>
  <si>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</si>
  <si>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</si>
  <si>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</si>
  <si>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</si>
  <si>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</si>
  <si>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</si>
  <si>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</si>
  <si>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</si>
  <si>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</si>
  <si>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</si>
  <si>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</si>
  <si>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</si>
  <si>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</si>
  <si>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</si>
  <si>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</si>
  <si>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</si>
  <si>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</si>
  <si>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</si>
  <si>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</si>
  <si>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</si>
  <si>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</si>
  <si>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</si>
  <si>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</si>
  <si>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</si>
  <si>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</si>
  <si>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</si>
  <si>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</si>
  <si>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</si>
  <si>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</si>
  <si>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</si>
  <si>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</si>
  <si>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</si>
  <si>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</si>
  <si>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</si>
  <si>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</si>
  <si>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</si>
  <si>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</si>
  <si>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</si>
  <si>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</si>
  <si>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</si>
  <si>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</si>
  <si>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</si>
  <si>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</si>
  <si>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</si>
  <si>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</si>
  <si>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</si>
  <si>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</si>
  <si>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</si>
  <si>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</si>
  <si>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</si>
  <si>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</si>
  <si>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</si>
  <si>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</si>
  <si>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</si>
  <si>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</si>
  <si>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</si>
  <si>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</si>
  <si>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</si>
  <si>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</si>
  <si>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</si>
  <si>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</si>
  <si>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</si>
  <si>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</si>
  <si>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</si>
  <si>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</si>
  <si>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</si>
  <si>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</si>
  <si>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</si>
  <si>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</si>
  <si>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</si>
  <si>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</si>
  <si>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</si>
  <si>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</si>
  <si>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</si>
  <si>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</si>
  <si>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</si>
  <si>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</si>
  <si>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</si>
  <si>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</si>
  <si>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</si>
  <si>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</si>
  <si>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</si>
  <si>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</si>
  <si>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</si>
  <si>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</si>
  <si>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</si>
  <si>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</si>
  <si>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</si>
  <si>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</si>
  <si>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</si>
  <si>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</si>
  <si>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</si>
  <si>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</si>
  <si>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</si>
  <si>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</si>
  <si>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</si>
  <si>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</si>
  <si>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</si>
  <si>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</si>
  <si>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</si>
  <si>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</si>
  <si>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</si>
  <si>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</si>
  <si>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</si>
  <si>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</si>
  <si>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</si>
  <si>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</si>
  <si>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</si>
  <si>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</si>
  <si>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</si>
  <si>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</si>
  <si>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</si>
  <si>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</si>
  <si>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</si>
  <si>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</si>
  <si>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</si>
  <si>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</si>
  <si>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</si>
  <si>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</si>
  <si>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</si>
  <si>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</si>
  <si>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</si>
  <si>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</si>
  <si>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</si>
  <si>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</si>
  <si>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</si>
  <si>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</si>
  <si>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</si>
  <si>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</si>
  <si>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</si>
  <si>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</si>
  <si>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</si>
  <si>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</si>
  <si>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</si>
  <si>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</si>
  <si>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</si>
  <si>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</si>
  <si>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</si>
  <si>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</si>
  <si>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</si>
  <si>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</si>
  <si>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</si>
  <si>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</si>
  <si>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</si>
  <si>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</si>
  <si>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</si>
  <si>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</si>
  <si>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</si>
  <si>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</si>
  <si>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</si>
  <si>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</si>
  <si>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</si>
  <si>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</si>
  <si>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</si>
  <si>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</si>
  <si>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</si>
  <si>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</si>
  <si>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</si>
  <si>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</si>
  <si>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</si>
  <si>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</si>
  <si>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</si>
  <si>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</si>
  <si>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</si>
  <si>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</si>
  <si>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</si>
  <si>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</si>
  <si>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</si>
  <si>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</si>
  <si>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</si>
  <si>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</si>
  <si>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</si>
  <si>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</si>
  <si>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</si>
  <si>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</si>
  <si>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</si>
  <si>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</si>
  <si>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</si>
  <si>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</si>
  <si>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</si>
  <si>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</si>
  <si>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</si>
  <si>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</si>
  <si>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</si>
  <si>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</si>
  <si>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</si>
  <si>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</si>
  <si>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</si>
  <si>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</si>
  <si>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</si>
  <si>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</si>
  <si>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</si>
  <si>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</si>
  <si>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</si>
  <si>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</si>
  <si>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</si>
  <si>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</si>
  <si>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</si>
  <si>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</si>
  <si>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</si>
  <si>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</si>
  <si>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</si>
  <si>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</si>
  <si>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</si>
  <si>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</si>
  <si>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</si>
  <si>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</si>
  <si>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</si>
  <si>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</si>
  <si>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</si>
  <si>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</si>
  <si>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</si>
  <si>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</si>
  <si>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</si>
  <si>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</si>
  <si>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</si>
  <si>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</si>
  <si>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</si>
  <si>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</si>
  <si>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</si>
  <si>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</si>
  <si>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</si>
  <si>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</si>
  <si>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</si>
  <si>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</si>
  <si>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</si>
  <si>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</si>
  <si>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</si>
  <si>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</si>
  <si>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</si>
  <si>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</si>
  <si>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</si>
  <si>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</si>
  <si>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</si>
  <si>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</si>
  <si>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</si>
  <si>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</si>
  <si>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</si>
  <si>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</si>
  <si>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</si>
  <si>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</si>
  <si>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</si>
  <si>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</si>
  <si>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</si>
  <si>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</si>
  <si>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</si>
  <si>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</si>
  <si>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</si>
  <si>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</si>
  <si>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</si>
  <si>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</si>
  <si>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</si>
  <si>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</si>
  <si>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</si>
  <si>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</si>
  <si>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</si>
  <si>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</si>
  <si>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</si>
  <si>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</si>
  <si>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</si>
  <si>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</si>
  <si>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</si>
  <si>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</si>
  <si>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</si>
  <si>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</si>
  <si>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</si>
  <si>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</si>
  <si>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</si>
  <si>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</si>
  <si>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</si>
  <si>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</si>
  <si>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</si>
  <si>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</si>
  <si>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</si>
  <si>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</si>
  <si>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</si>
  <si>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</si>
  <si>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</si>
  <si>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</si>
  <si>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</si>
  <si>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</si>
  <si>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</si>
  <si>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</si>
  <si>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</si>
  <si>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</si>
  <si>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</si>
  <si>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</si>
  <si>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</si>
  <si>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</si>
  <si>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</si>
  <si>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</si>
  <si>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</si>
  <si>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</si>
  <si>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</si>
  <si>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</si>
  <si>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</si>
  <si>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</si>
  <si>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</si>
  <si>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</si>
  <si>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</si>
  <si>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</si>
  <si>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</si>
  <si>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</si>
  <si>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</si>
  <si>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</si>
  <si>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</si>
  <si>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</si>
  <si>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</si>
  <si>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</si>
  <si>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</si>
  <si>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</si>
  <si>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</si>
  <si>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</si>
  <si>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</si>
  <si>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</si>
  <si>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</si>
  <si>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</si>
  <si>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</si>
  <si>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</si>
  <si>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</si>
  <si>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</si>
  <si>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</si>
  <si>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</si>
  <si>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</si>
  <si>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</si>
  <si>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</si>
  <si>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</si>
  <si>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</si>
  <si>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</si>
  <si>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</si>
  <si>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</si>
  <si>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</si>
  <si>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</si>
  <si>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</si>
  <si>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</si>
  <si>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</si>
  <si>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</si>
  <si>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</si>
  <si>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</si>
  <si>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</si>
  <si>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</si>
  <si>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</si>
  <si>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</si>
  <si>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</si>
  <si>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</si>
  <si>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</si>
  <si>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</si>
  <si>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</si>
  <si>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</si>
  <si>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</si>
  <si>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</si>
  <si>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</si>
  <si>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</si>
  <si>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</si>
  <si>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</si>
  <si>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</si>
  <si>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</si>
  <si>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</si>
  <si>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</si>
  <si>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</si>
  <si>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</si>
  <si>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</si>
  <si>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</si>
  <si>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</si>
  <si>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</si>
  <si>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</si>
  <si>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</si>
  <si>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</si>
  <si>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</si>
  <si>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</si>
  <si>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</si>
  <si>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</si>
  <si>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</si>
  <si>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</si>
  <si>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</si>
  <si>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</si>
  <si>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</si>
  <si>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</si>
  <si>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</si>
  <si>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</si>
  <si>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</si>
  <si>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</si>
  <si>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</si>
  <si>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</si>
  <si>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</si>
  <si>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</si>
  <si>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</si>
  <si>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</si>
  <si>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</si>
  <si>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</si>
  <si>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</si>
  <si>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</si>
  <si>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</si>
  <si>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</si>
  <si>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</si>
  <si>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</si>
  <si>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</si>
  <si>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</si>
  <si>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</si>
  <si>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</si>
  <si>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</si>
  <si>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</si>
  <si>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</si>
  <si>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</si>
  <si>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</si>
  <si>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</si>
  <si>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2021-22</t>
  </si>
  <si>
    <t>Revised 04-21-2022</t>
  </si>
  <si>
    <t>The following template may be used to post the district's 2021 - 2022 "actual" and 2022 - 2023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</si>
  <si>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"2021 - 2022" current budget"</t>
    </r>
  </si>
  <si>
    <t>on the "Data Entry_Web Posting" sheet.  Use your "projected" budget numbers in the column "2022 - 2023"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</si>
  <si>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</si>
  <si>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</si>
  <si>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</si>
  <si>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</si>
  <si>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</si>
  <si>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</si>
  <si>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</si>
  <si>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</si>
  <si>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</si>
  <si>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2021 - 2022  Actual Budget</t>
  </si>
  <si>
    <t>2022 - 2023  "Proposed" Budget</t>
  </si>
  <si>
    <t>254-297-1117</t>
  </si>
  <si>
    <t>247-906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</si>
</sst>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2180</v>
      </c>
    </row>
    <row r="2" spans="1:13" ht="15.75">
      <c r="A2" s="129"/>
    </row>
    <row r="3" spans="1:13" ht="15.75" customHeight="1">
      <c r="A3" s="130" t="s">
        <v>2181</v>
      </c>
    </row>
    <row r="4" spans="1:13" ht="15.75">
      <c r="A4" s="130" t="s">
        <v>898</v>
      </c>
    </row>
    <row r="5" spans="1:13" ht="15.75">
      <c r="A5" s="130" t="s">
        <v>2151</v>
      </c>
    </row>
    <row r="6" spans="1:13" ht="15.75">
      <c r="A6" s="130"/>
    </row>
    <row r="7" spans="1:13" ht="15.75">
      <c r="A7" s="130" t="s">
        <v>2182</v>
      </c>
    </row>
    <row r="8" spans="1:13" s="131" customFormat="1" ht="15.75">
      <c r="A8" s="130" t="s">
        <v>2183</v>
      </c>
    </row>
    <row r="9" spans="1:13" s="131" customFormat="1" ht="15.75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1265</v>
      </c>
    </row>
    <row r="12" spans="1:13" ht="15.75">
      <c r="A12" s="130"/>
    </row>
    <row r="13" spans="1:13" ht="15.75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2160</v>
      </c>
    </row>
    <row r="18" spans="1:13" s="133" customFormat="1" ht="15.75">
      <c r="A18" s="133" t="s">
        <v>2157</v>
      </c>
    </row>
    <row r="19" spans="1:13" s="133" customFormat="1" ht="15.75">
      <c r="A19" s="150" t="s">
        <v>2158</v>
      </c>
    </row>
    <row r="20" spans="1:13" s="133" customFormat="1" ht="15.75">
      <c r="A20" s="150" t="s">
        <v>2159</v>
      </c>
    </row>
    <row r="21" spans="1:13" s="133" customFormat="1" ht="15.75">
      <c r="A21" s="150"/>
    </row>
    <row r="22" spans="1:13" ht="15.75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75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75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75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2185</v>
      </c>
    </row>
    <row r="29" spans="1:13" ht="15.75">
      <c r="A29" s="130" t="s">
        <v>1266</v>
      </c>
    </row>
    <row r="30" spans="1:13">
      <c r="A30" s="177" t="s">
        <v>2184</v>
      </c>
    </row>
    <row r="31" spans="1:13" ht="15.75">
      <c r="A31" s="130" t="s">
        <v>2186</v>
      </c>
    </row>
    <row r="33" spans="1:1" ht="15.75">
      <c r="A33" s="130" t="s">
        <v>2187</v>
      </c>
    </row>
    <row r="34" spans="1:1" ht="15.75">
      <c r="A34" s="130" t="s">
        <v>1266</v>
      </c>
    </row>
    <row r="35" spans="1:1">
      <c r="A35" s="177" t="s">
        <v>2188</v>
      </c>
    </row>
    <row r="36" spans="1:1" ht="15.75">
      <c r="A36" s="130" t="s">
        <v>2189</v>
      </c>
    </row>
    <row r="38" spans="1:1" ht="15.75">
      <c r="A38" s="130" t="s">
        <v>2190</v>
      </c>
    </row>
    <row r="39" spans="1:1" ht="15.75">
      <c r="A39" s="130" t="s">
        <v>1266</v>
      </c>
    </row>
    <row r="40" spans="1:1">
      <c r="A40" s="177" t="s">
        <v>2191</v>
      </c>
    </row>
    <row r="41" spans="1:1" ht="15.75">
      <c r="A41" s="130" t="s">
        <v>2195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zoomScaleNormal="100" workbookViewId="0">
      <selection activeCell="D20" sqref="D20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1267</v>
      </c>
      <c r="B1" s="174" t="str">
        <f>Sheet3!B2</f>
        <v>STOCKDALE ISD</v>
      </c>
      <c r="C1" s="135"/>
    </row>
    <row r="2" spans="1:16">
      <c r="A2" s="107" t="s">
        <v>1268</v>
      </c>
      <c r="B2" s="175" t="s">
        <v>2196</v>
      </c>
      <c r="C2" s="136" t="s">
        <v>1264</v>
      </c>
    </row>
    <row r="3" spans="1:16">
      <c r="A3" s="73" t="s">
        <v>1269</v>
      </c>
      <c r="B3" s="176">
        <v>44727</v>
      </c>
      <c r="C3" s="137"/>
    </row>
    <row r="4" spans="1:16">
      <c r="B4" s="74"/>
    </row>
    <row r="5" spans="1:16" ht="16.5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646</v>
      </c>
      <c r="B6" s="81"/>
      <c r="D6" s="82" t="s">
        <v>2179</v>
      </c>
      <c r="E6" s="83"/>
      <c r="F6" s="82" t="s">
        <v>2192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817</v>
      </c>
      <c r="E9" s="151"/>
      <c r="F9" s="103">
        <v>817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5305739</v>
      </c>
      <c r="E11" s="152"/>
      <c r="F11" s="2">
        <v>5509649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124383</v>
      </c>
      <c r="E12" s="152"/>
      <c r="F12" s="2">
        <v>132911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42100</v>
      </c>
      <c r="E13" s="152"/>
      <c r="F13" s="2">
        <v>48675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86990</v>
      </c>
      <c r="E14" s="152"/>
      <c r="F14" s="2">
        <v>79027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458026</v>
      </c>
      <c r="E15" s="152"/>
      <c r="F15" s="2">
        <v>472029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350349</v>
      </c>
      <c r="E16" s="152"/>
      <c r="F16" s="2">
        <v>358048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1232</v>
      </c>
      <c r="C18" s="76"/>
      <c r="D18" s="2">
        <v>84712</v>
      </c>
      <c r="E18" s="152"/>
      <c r="F18" s="2">
        <v>86260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1233</v>
      </c>
      <c r="C19" s="76"/>
      <c r="D19" s="2">
        <v>387121</v>
      </c>
      <c r="E19" s="152"/>
      <c r="F19" s="2">
        <v>388668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680568</v>
      </c>
      <c r="E20" s="152"/>
      <c r="F20" s="2">
        <v>608904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599295</v>
      </c>
      <c r="E21" s="152"/>
      <c r="F21" s="2">
        <v>482170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534437</v>
      </c>
      <c r="E22" s="152"/>
      <c r="F22" s="2">
        <v>551193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1000</v>
      </c>
      <c r="E23" s="152"/>
      <c r="F23" s="2">
        <v>1000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200</v>
      </c>
      <c r="E24" s="152"/>
      <c r="F24" s="2">
        <v>200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769099</v>
      </c>
      <c r="E25" s="152"/>
      <c r="F25" s="2">
        <v>731878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41100</v>
      </c>
      <c r="E26" s="152"/>
      <c r="F26" s="2">
        <v>61546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1239</v>
      </c>
      <c r="C27" s="76"/>
      <c r="D27" s="2">
        <v>199703</v>
      </c>
      <c r="E27" s="152"/>
      <c r="F27" s="2">
        <v>253915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5" thickBot="1">
      <c r="A29" s="96">
        <v>71</v>
      </c>
      <c r="B29" s="97" t="s">
        <v>1241</v>
      </c>
      <c r="C29" s="76"/>
      <c r="D29" s="2">
        <v>844311</v>
      </c>
      <c r="E29" s="152"/>
      <c r="F29" s="2">
        <v>835940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350013</v>
      </c>
      <c r="E30" s="152"/>
      <c r="F30" s="2">
        <v>319924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7000</v>
      </c>
      <c r="E31" s="152"/>
      <c r="F31" s="2">
        <v>7022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0</v>
      </c>
      <c r="E33" s="152"/>
      <c r="F33" s="2">
        <v>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1247</v>
      </c>
      <c r="C35" s="76"/>
      <c r="D35" s="2">
        <v>256695</v>
      </c>
      <c r="E35" s="152"/>
      <c r="F35" s="2">
        <v>266831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75">
      <c r="A37" s="96">
        <v>95</v>
      </c>
      <c r="B37" s="97" t="s">
        <v>1249</v>
      </c>
      <c r="C37" s="76"/>
      <c r="D37" s="2">
        <v>10000</v>
      </c>
      <c r="E37" s="152"/>
      <c r="F37" s="2">
        <v>10000</v>
      </c>
      <c r="G37" s="76"/>
      <c r="H37" s="138" t="s">
        <v>2176</v>
      </c>
    </row>
    <row r="38" spans="1:17" ht="16.5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68959</v>
      </c>
      <c r="E40" s="153"/>
      <c r="F40" s="2">
        <v>70000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workbookViewId="0">
      <selection activeCell="H3" sqref="H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STOCKDALE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2193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5305739</v>
      </c>
      <c r="E5" s="26">
        <f>D5/'Data Entry_Web Posting'!D$9</f>
        <v>6494.1725826193388</v>
      </c>
      <c r="F5" s="23"/>
      <c r="G5" s="27">
        <v>11</v>
      </c>
      <c r="H5" s="28" t="s">
        <v>1225</v>
      </c>
      <c r="I5" s="29">
        <f>'Data Entry_Web Posting'!F11</f>
        <v>5509649</v>
      </c>
      <c r="J5" s="29">
        <f>I5/'Data Entry_Web Posting'!F$9</f>
        <v>6743.7564259485926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1201</v>
      </c>
      <c r="D6" s="26">
        <f>'Data Entry_Web Posting'!D12</f>
        <v>124383</v>
      </c>
      <c r="E6" s="26">
        <f>D6/'Data Entry_Web Posting'!D$9</f>
        <v>152.24357405140759</v>
      </c>
      <c r="F6" s="23"/>
      <c r="G6" s="27">
        <v>12</v>
      </c>
      <c r="H6" s="28" t="s">
        <v>1201</v>
      </c>
      <c r="I6" s="29">
        <f>'Data Entry_Web Posting'!F12</f>
        <v>132911</v>
      </c>
      <c r="J6" s="29">
        <f>I6/'Data Entry_Web Posting'!F$9</f>
        <v>162.68176254589963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1202</v>
      </c>
      <c r="D7" s="26">
        <f>'Data Entry_Web Posting'!D13</f>
        <v>42100</v>
      </c>
      <c r="E7" s="26">
        <f>D7/'Data Entry_Web Posting'!D$9</f>
        <v>51.529987760097917</v>
      </c>
      <c r="F7" s="23"/>
      <c r="G7" s="27">
        <v>13</v>
      </c>
      <c r="H7" s="28" t="s">
        <v>1202</v>
      </c>
      <c r="I7" s="29">
        <f>'Data Entry_Web Posting'!F13</f>
        <v>48675</v>
      </c>
      <c r="J7" s="29">
        <f>I7/'Data Entry_Web Posting'!F$9</f>
        <v>59.577723378212973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1196</v>
      </c>
      <c r="D8" s="35">
        <f>'Data Entry_Web Posting'!D37</f>
        <v>10000</v>
      </c>
      <c r="E8" s="35">
        <f>D8/'Data Entry_Web Posting'!D$9</f>
        <v>12.239902080783354</v>
      </c>
      <c r="F8" s="23"/>
      <c r="G8" s="36">
        <v>95</v>
      </c>
      <c r="H8" s="37" t="s">
        <v>1196</v>
      </c>
      <c r="I8" s="38">
        <f>'Data Entry_Web Posting'!F37</f>
        <v>10000</v>
      </c>
      <c r="J8" s="38">
        <f>I8/'Data Entry_Web Posting'!F$9</f>
        <v>12.239902080783354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1200</v>
      </c>
      <c r="D9" s="41">
        <f>SUM(D5:D8)</f>
        <v>5482222</v>
      </c>
      <c r="E9" s="41">
        <f>SUM(E5:E8)</f>
        <v>6710.1860465116279</v>
      </c>
      <c r="F9" s="23"/>
      <c r="G9" s="42"/>
      <c r="H9" s="43" t="s">
        <v>1200</v>
      </c>
      <c r="I9" s="44">
        <f>SUM(I5:I8)</f>
        <v>5701235</v>
      </c>
      <c r="J9" s="44">
        <f>SUM(J5:J8)</f>
        <v>6978.2558139534885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1228</v>
      </c>
      <c r="D12" s="26">
        <f>'Data Entry_Web Posting'!D14</f>
        <v>86990</v>
      </c>
      <c r="E12" s="26">
        <f>D12/'Data Entry_Web Posting'!D$9</f>
        <v>106.47490820073439</v>
      </c>
      <c r="F12" s="23"/>
      <c r="G12" s="27">
        <v>21</v>
      </c>
      <c r="H12" s="28" t="s">
        <v>1228</v>
      </c>
      <c r="I12" s="29">
        <f>'Data Entry_Web Posting'!F14</f>
        <v>79027</v>
      </c>
      <c r="J12" s="29">
        <f>I12/'Data Entry_Web Posting'!F$9</f>
        <v>96.728274173806611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458026</v>
      </c>
      <c r="E13" s="26">
        <f>D13/'Data Entry_Web Posting'!D$9</f>
        <v>560.61933904528769</v>
      </c>
      <c r="F13" s="23"/>
      <c r="G13" s="27">
        <v>23</v>
      </c>
      <c r="H13" s="28" t="s">
        <v>1229</v>
      </c>
      <c r="I13" s="29">
        <f>'Data Entry_Web Posting'!F15</f>
        <v>472029</v>
      </c>
      <c r="J13" s="29">
        <f>I13/'Data Entry_Web Posting'!F$9</f>
        <v>577.75887392900859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1217</v>
      </c>
      <c r="D14" s="26">
        <f>'Data Entry_Web Posting'!D16</f>
        <v>350349</v>
      </c>
      <c r="E14" s="26">
        <f>D14/'Data Entry_Web Posting'!D$9</f>
        <v>428.82374541003674</v>
      </c>
      <c r="F14" s="23"/>
      <c r="G14" s="27">
        <v>31</v>
      </c>
      <c r="H14" s="28" t="s">
        <v>1217</v>
      </c>
      <c r="I14" s="29">
        <f>'Data Entry_Web Posting'!F16</f>
        <v>358048</v>
      </c>
      <c r="J14" s="29">
        <f>I14/'Data Entry_Web Posting'!F$9</f>
        <v>438.24724602203185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84712</v>
      </c>
      <c r="E16" s="26">
        <f>D16/'Data Entry_Web Posting'!D$9</f>
        <v>103.68665850673194</v>
      </c>
      <c r="F16" s="23"/>
      <c r="G16" s="27">
        <v>33</v>
      </c>
      <c r="H16" s="28" t="s">
        <v>1232</v>
      </c>
      <c r="I16" s="29">
        <f>'Data Entry_Web Posting'!F18</f>
        <v>86260</v>
      </c>
      <c r="J16" s="29">
        <f>I16/'Data Entry_Web Posting'!F$9</f>
        <v>105.58139534883721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1203</v>
      </c>
      <c r="D17" s="35">
        <f>'Data Entry_Web Posting'!D21</f>
        <v>599295</v>
      </c>
      <c r="E17" s="35">
        <f>D17/'Data Entry_Web Posting'!D$9</f>
        <v>733.53121175030594</v>
      </c>
      <c r="F17" s="23"/>
      <c r="G17" s="36">
        <v>36</v>
      </c>
      <c r="H17" s="37" t="s">
        <v>1203</v>
      </c>
      <c r="I17" s="38">
        <f>'Data Entry_Web Posting'!F21</f>
        <v>482170</v>
      </c>
      <c r="J17" s="38">
        <f>I17/'Data Entry_Web Posting'!F$9</f>
        <v>590.17135862913096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1270</v>
      </c>
      <c r="D18" s="41">
        <f>SUM(D12:D17)</f>
        <v>1579372</v>
      </c>
      <c r="E18" s="41">
        <f>SUM(E12:E17)</f>
        <v>1933.1358629130964</v>
      </c>
      <c r="F18" s="23"/>
      <c r="G18" s="42"/>
      <c r="H18" s="43" t="s">
        <v>1270</v>
      </c>
      <c r="I18" s="44">
        <f>SUM(I12:I17)</f>
        <v>1477534</v>
      </c>
      <c r="J18" s="44">
        <f>SUM(J12:J17)</f>
        <v>1808.4871481028154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1236</v>
      </c>
      <c r="D21" s="26">
        <f>'Data Entry_Web Posting'!D22</f>
        <v>534437</v>
      </c>
      <c r="E21" s="26">
        <f>D21/'Data Entry_Web Posting'!D$9</f>
        <v>654.14565483476133</v>
      </c>
      <c r="F21" s="23"/>
      <c r="G21" s="49">
        <v>41</v>
      </c>
      <c r="H21" s="28" t="s">
        <v>1236</v>
      </c>
      <c r="I21" s="29">
        <f>'Data Entry_Web Posting'!F22</f>
        <v>551193</v>
      </c>
      <c r="J21" s="29">
        <f>I21/'Data Entry_Web Posting'!F$9</f>
        <v>674.65483476132192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1000</v>
      </c>
      <c r="E22" s="167">
        <f>D22/'Data Entry_Web Posting'!D$9</f>
        <v>1.2239902080783354</v>
      </c>
      <c r="F22" s="168"/>
      <c r="G22" s="169" t="s">
        <v>2171</v>
      </c>
      <c r="H22" s="170" t="s">
        <v>2162</v>
      </c>
      <c r="I22" s="171">
        <f>'Data Entry_Web Posting'!F23</f>
        <v>1000</v>
      </c>
      <c r="J22" s="172">
        <f>I22/'Data Entry_Web Posting'!F$9</f>
        <v>1.2239902080783354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200</v>
      </c>
      <c r="E23" s="167">
        <f>D23/'Data Entry_Web Posting'!D$9</f>
        <v>0.24479804161566707</v>
      </c>
      <c r="F23" s="142"/>
      <c r="G23" s="169" t="s">
        <v>2172</v>
      </c>
      <c r="H23" s="149" t="s">
        <v>2178</v>
      </c>
      <c r="I23" s="164">
        <f>'Data Entry_Web Posting'!F24</f>
        <v>200</v>
      </c>
      <c r="J23" s="172">
        <f>I23/'Data Entry_Web Posting'!F$9</f>
        <v>0.24479804161566707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535637</v>
      </c>
      <c r="E24" s="41">
        <f>SUM(E21:E23)</f>
        <v>655.61444308445539</v>
      </c>
      <c r="F24" s="23"/>
      <c r="G24" s="55"/>
      <c r="H24" s="43" t="s">
        <v>1200</v>
      </c>
      <c r="I24" s="44">
        <f>SUM(I19:I23)</f>
        <v>552393</v>
      </c>
      <c r="J24" s="44">
        <f>SUM(J21:J23)</f>
        <v>676.12362301101598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1205</v>
      </c>
      <c r="D26" s="26">
        <f>'Data Entry_Web Posting'!D25</f>
        <v>769099</v>
      </c>
      <c r="E26" s="26">
        <f>D26/'Data Entry_Web Posting'!D$9</f>
        <v>941.36964504283969</v>
      </c>
      <c r="F26" s="23"/>
      <c r="G26" s="49">
        <v>51</v>
      </c>
      <c r="H26" s="28" t="s">
        <v>1205</v>
      </c>
      <c r="I26" s="29">
        <f>'Data Entry_Web Posting'!F25</f>
        <v>731878</v>
      </c>
      <c r="J26" s="29">
        <f>I26/'Data Entry_Web Posting'!F$9</f>
        <v>895.81150550795599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1206</v>
      </c>
      <c r="D27" s="26">
        <f>'Data Entry_Web Posting'!D26</f>
        <v>41100</v>
      </c>
      <c r="E27" s="26">
        <f>D27/'Data Entry_Web Posting'!D$9</f>
        <v>50.305997552019583</v>
      </c>
      <c r="F27" s="23"/>
      <c r="G27" s="49">
        <v>52</v>
      </c>
      <c r="H27" s="28" t="s">
        <v>1206</v>
      </c>
      <c r="I27" s="29">
        <f>'Data Entry_Web Posting'!F26</f>
        <v>61546</v>
      </c>
      <c r="J27" s="29">
        <f>I27/'Data Entry_Web Posting'!F$9</f>
        <v>75.331701346389224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199703</v>
      </c>
      <c r="E28" s="26">
        <f>D28/'Data Entry_Web Posting'!D$9</f>
        <v>244.43451652386781</v>
      </c>
      <c r="F28" s="23"/>
      <c r="G28" s="49">
        <v>53</v>
      </c>
      <c r="H28" s="28" t="s">
        <v>1207</v>
      </c>
      <c r="I28" s="29">
        <f>'Data Entry_Web Posting'!F27</f>
        <v>253915</v>
      </c>
      <c r="J28" s="29">
        <f>I28/'Data Entry_Web Posting'!F$9</f>
        <v>310.78947368421052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1208</v>
      </c>
      <c r="D29" s="26">
        <f>'Data Entry_Web Posting'!D19</f>
        <v>387121</v>
      </c>
      <c r="E29" s="26">
        <f>D29/'Data Entry_Web Posting'!D$9</f>
        <v>473.83231334149326</v>
      </c>
      <c r="F29" s="23"/>
      <c r="G29" s="49">
        <v>34</v>
      </c>
      <c r="H29" s="28" t="s">
        <v>1208</v>
      </c>
      <c r="I29" s="29">
        <f>'Data Entry_Web Posting'!F19</f>
        <v>388668</v>
      </c>
      <c r="J29" s="29">
        <f>I29/'Data Entry_Web Posting'!F$9</f>
        <v>475.72582619339045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1234</v>
      </c>
      <c r="D30" s="35">
        <f>'Data Entry_Web Posting'!D20</f>
        <v>680568</v>
      </c>
      <c r="E30" s="35">
        <f>D30/'Data Entry_Web Posting'!D$9</f>
        <v>833.00856793145658</v>
      </c>
      <c r="F30" s="23"/>
      <c r="G30" s="54">
        <v>35</v>
      </c>
      <c r="H30" s="37" t="s">
        <v>1234</v>
      </c>
      <c r="I30" s="38">
        <f>'Data Entry_Web Posting'!F20</f>
        <v>608904</v>
      </c>
      <c r="J30" s="38">
        <f>I30/'Data Entry_Web Posting'!F$9</f>
        <v>745.29253365973068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1200</v>
      </c>
      <c r="D31" s="41">
        <f>SUM(D26:D30)</f>
        <v>2077591</v>
      </c>
      <c r="E31" s="41">
        <f>SUM(E26:E30)</f>
        <v>2542.951040391677</v>
      </c>
      <c r="F31" s="23"/>
      <c r="G31" s="55"/>
      <c r="H31" s="43" t="s">
        <v>1200</v>
      </c>
      <c r="I31" s="44">
        <f>SUM(I26:I30)</f>
        <v>2044911</v>
      </c>
      <c r="J31" s="44">
        <f>SUM(J26:J30)</f>
        <v>2502.951040391677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1201324</v>
      </c>
      <c r="E34" s="26">
        <f>D34/'Data Entry_Web Posting'!D$9</f>
        <v>1470.4088127294981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1162886</v>
      </c>
      <c r="J34" s="29">
        <f>I34/'Data Entry_Web Posting'!F$9</f>
        <v>1423.3610771113831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1211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1212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1212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1218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1218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1214</v>
      </c>
      <c r="D41" s="26">
        <f>'Data Entry_Web Posting'!D35</f>
        <v>256695</v>
      </c>
      <c r="E41" s="26">
        <f>D41/'Data Entry_Web Posting'!D$9</f>
        <v>314.1921664626683</v>
      </c>
      <c r="F41" s="23"/>
      <c r="G41" s="49">
        <v>93</v>
      </c>
      <c r="H41" s="28" t="s">
        <v>1214</v>
      </c>
      <c r="I41" s="29">
        <f>'Data Entry_Web Posting'!F35</f>
        <v>266831</v>
      </c>
      <c r="J41" s="29">
        <f>I41/'Data Entry_Web Posting'!F$9</f>
        <v>326.5985312117503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68959</v>
      </c>
      <c r="E43" s="145">
        <f>D43/'Data Entry_Web Posting'!D$9</f>
        <v>84.405140758873927</v>
      </c>
      <c r="F43" s="146"/>
      <c r="G43" s="173">
        <v>99</v>
      </c>
      <c r="H43" s="147" t="s">
        <v>1219</v>
      </c>
      <c r="I43" s="148">
        <f>'Data Entry_Web Posting'!F40</f>
        <v>70000</v>
      </c>
      <c r="J43" s="148">
        <f>I43/'Data Entry_Web Posting'!F$9</f>
        <v>85.67931456548348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325654</v>
      </c>
      <c r="E44" s="58">
        <f>SUM(E37:E43)</f>
        <v>398.59730722154222</v>
      </c>
      <c r="F44" s="23"/>
      <c r="G44" s="59"/>
      <c r="H44" s="163" t="s">
        <v>1200</v>
      </c>
      <c r="I44" s="162">
        <f>SUM(I37:I43)</f>
        <v>336831</v>
      </c>
      <c r="J44" s="162">
        <f>SUM(J37:J43)</f>
        <v>412.27784577723378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247-906</v>
      </c>
      <c r="B2" s="48" t="str">
        <f>LOOKUP(A2,A6:A1038,B6:B1038)</f>
        <v>STOCKDALE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Becky Stewart</cp:lastModifiedBy>
  <cp:lastPrinted>2009-05-26T19:06:40Z</cp:lastPrinted>
  <dcterms:created xsi:type="dcterms:W3CDTF">2006-07-19T19:41:45Z</dcterms:created>
  <dcterms:modified xsi:type="dcterms:W3CDTF">2022-06-16T16:42:12Z</dcterms:modified>
</cp:coreProperties>
</file>